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F7" i="1"/>
  <c r="G7" i="1" s="1"/>
  <c r="F5" i="1"/>
  <c r="G5" i="1" s="1"/>
  <c r="F3" i="1"/>
  <c r="G3" i="1" s="1"/>
  <c r="F2" i="1"/>
  <c r="H2" i="1" s="1"/>
  <c r="I2" i="1" s="1"/>
  <c r="I4" i="1"/>
  <c r="I6" i="1"/>
  <c r="G4" i="1"/>
  <c r="G6" i="1"/>
  <c r="G2" i="1"/>
  <c r="H3" i="1" l="1"/>
  <c r="I3" i="1" s="1"/>
  <c r="H7" i="1"/>
  <c r="I7" i="1" s="1"/>
  <c r="H5" i="1"/>
  <c r="I5" i="1" s="1"/>
</calcChain>
</file>

<file path=xl/sharedStrings.xml><?xml version="1.0" encoding="utf-8"?>
<sst xmlns="http://schemas.openxmlformats.org/spreadsheetml/2006/main" count="15" uniqueCount="15">
  <si>
    <t>Monitorovací indikátor</t>
  </si>
  <si>
    <t>Plánovaná hodnota dle původního SPL</t>
  </si>
  <si>
    <t>Plánovaná hodnota dle platného SPL</t>
  </si>
  <si>
    <t>Stav plnění k 31.5.2011 (schválená dotace)</t>
  </si>
  <si>
    <t>Stav plnění k 31.12.2011</t>
  </si>
  <si>
    <t>Počet podaných a realizovaných projektů</t>
  </si>
  <si>
    <t>Počet podnikatelských subjektů, které obdržely podporu</t>
  </si>
  <si>
    <t>Počet podpořených obcí a další neziskových organizací</t>
  </si>
  <si>
    <t>Počet projektů se zaměřením na specifické cílové skupiny – ženy a mladí lidé</t>
  </si>
  <si>
    <t>Počet vytvořených nových pracovních míst</t>
  </si>
  <si>
    <t>Počet zapojených partnerů</t>
  </si>
  <si>
    <t>Stav plnění k 30.6.2012</t>
  </si>
  <si>
    <t>% Plnění k 31.5.2011</t>
  </si>
  <si>
    <t>% Plnění k 31.12.2011</t>
  </si>
  <si>
    <t>% Plnění k 30.6.2012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</si>
</sst>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</fills>
  <borders count="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List1!$E$1</c:f>
              <c:strCache>
                <c:ptCount val="1"/>
                <c:pt idx="0">
                  <c:v>% Plnění k 31.5.2011</c:v>
                </c:pt>
              </c:strCache>
            </c:strRef>
          </c:tx>
          <c:invertIfNegative val="0"/>
          <c:cat>
            <c:strRef>
              <c:f>List1!$A$2:$A$7</c:f>
              <c:strCache>
                <c:ptCount val="6"/>
                <c:pt idx="0">
                  <c:v>Počet podaných a realizovaných projektů</c:v>
                </c:pt>
                <c:pt idx="1">
                  <c:v>Počet podnikatelských subjektů, které obdržely podporu</c:v>
                </c:pt>
                <c:pt idx="2">
                  <c:v>Počet podpořených obcí a další neziskových organizací</c:v>
                </c:pt>
                <c:pt idx="3">
                  <c:v>Počet projektů se zaměřením na specifické cílové skupiny – ženy a mladí lidé</c:v>
                </c:pt>
                <c:pt idx="4">
                  <c:v>Počet vytvořených nových pracovních míst</c:v>
                </c:pt>
                <c:pt idx="5">
                  <c:v>Počet zapojených partnerů</c:v>
                </c:pt>
              </c:strCache>
            </c:strRef>
          </c:cat>
          <c:val>
            <c:numRef>
              <c:f>List1!$E$2:$E$7</c:f>
              <c:numCache>
                <c:formatCode>0%</c:formatCode>
                <c:ptCount val="6"/>
                <c:pt idx="0">
                  <c:v>0.5</c:v>
                </c:pt>
                <c:pt idx="1">
                  <c:v>0.1</c:v>
                </c:pt>
                <c:pt idx="2">
                  <c:v>0.77</c:v>
                </c:pt>
                <c:pt idx="3">
                  <c:v>0.89</c:v>
                </c:pt>
                <c:pt idx="4">
                  <c:v>0</c:v>
                </c:pt>
                <c:pt idx="5">
                  <c:v>0.45</c:v>
                </c:pt>
              </c:numCache>
            </c:numRef>
          </c:val>
        </c:ser>
        <c:ser>
          <c:idx val="5"/>
          <c:order val="1"/>
          <c:tx>
            <c:strRef>
              <c:f>List1!$G$1</c:f>
              <c:strCache>
                <c:ptCount val="1"/>
                <c:pt idx="0">
                  <c:v>% Plnění k 31.12.2011</c:v>
                </c:pt>
              </c:strCache>
            </c:strRef>
          </c:tx>
          <c:invertIfNegative val="0"/>
          <c:cat>
            <c:strRef>
              <c:f>List1!$A$2:$A$7</c:f>
              <c:strCache>
                <c:ptCount val="6"/>
                <c:pt idx="0">
                  <c:v>Počet podaných a realizovaných projektů</c:v>
                </c:pt>
                <c:pt idx="1">
                  <c:v>Počet podnikatelských subjektů, které obdržely podporu</c:v>
                </c:pt>
                <c:pt idx="2">
                  <c:v>Počet podpořených obcí a další neziskových organizací</c:v>
                </c:pt>
                <c:pt idx="3">
                  <c:v>Počet projektů se zaměřením na specifické cílové skupiny – ženy a mladí lidé</c:v>
                </c:pt>
                <c:pt idx="4">
                  <c:v>Počet vytvořených nových pracovních míst</c:v>
                </c:pt>
                <c:pt idx="5">
                  <c:v>Počet zapojených partnerů</c:v>
                </c:pt>
              </c:strCache>
            </c:strRef>
          </c:cat>
          <c:val>
            <c:numRef>
              <c:f>List1!$G$2:$G$7</c:f>
              <c:numCache>
                <c:formatCode>0%</c:formatCode>
                <c:ptCount val="6"/>
                <c:pt idx="0">
                  <c:v>0.59523809523809523</c:v>
                </c:pt>
                <c:pt idx="1">
                  <c:v>0.2</c:v>
                </c:pt>
                <c:pt idx="2">
                  <c:v>0.77272727272727271</c:v>
                </c:pt>
                <c:pt idx="3">
                  <c:v>1.1052631578947369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</c:ser>
        <c:ser>
          <c:idx val="7"/>
          <c:order val="2"/>
          <c:tx>
            <c:strRef>
              <c:f>List1!$I$1</c:f>
              <c:strCache>
                <c:ptCount val="1"/>
                <c:pt idx="0">
                  <c:v>% Plnění k 30.6.2012</c:v>
                </c:pt>
              </c:strCache>
            </c:strRef>
          </c:tx>
          <c:invertIfNegative val="0"/>
          <c:cat>
            <c:strRef>
              <c:f>List1!$A$2:$A$7</c:f>
              <c:strCache>
                <c:ptCount val="6"/>
                <c:pt idx="0">
                  <c:v>Počet podaných a realizovaných projektů</c:v>
                </c:pt>
                <c:pt idx="1">
                  <c:v>Počet podnikatelských subjektů, které obdržely podporu</c:v>
                </c:pt>
                <c:pt idx="2">
                  <c:v>Počet podpořených obcí a další neziskových organizací</c:v>
                </c:pt>
                <c:pt idx="3">
                  <c:v>Počet projektů se zaměřením na specifické cílové skupiny – ženy a mladí lidé</c:v>
                </c:pt>
                <c:pt idx="4">
                  <c:v>Počet vytvořených nových pracovních míst</c:v>
                </c:pt>
                <c:pt idx="5">
                  <c:v>Počet zapojených partnerů</c:v>
                </c:pt>
              </c:strCache>
            </c:strRef>
          </c:cat>
          <c:val>
            <c:numRef>
              <c:f>List1!$I$2:$I$7</c:f>
              <c:numCache>
                <c:formatCode>0%</c:formatCode>
                <c:ptCount val="6"/>
                <c:pt idx="0">
                  <c:v>0.88095238095238093</c:v>
                </c:pt>
                <c:pt idx="1">
                  <c:v>0.55000000000000004</c:v>
                </c:pt>
                <c:pt idx="2">
                  <c:v>1</c:v>
                </c:pt>
                <c:pt idx="3">
                  <c:v>1.4736842105263157</c:v>
                </c:pt>
                <c:pt idx="4">
                  <c:v>0</c:v>
                </c:pt>
                <c:pt idx="5">
                  <c:v>0.7857142857142857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76128"/>
        <c:axId val="122977664"/>
      </c:barChart>
      <c:catAx>
        <c:axId val="12297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2977664"/>
        <c:crosses val="autoZero"/>
        <c:auto val="1"/>
        <c:lblAlgn val="ctr"/>
        <c:lblOffset val="100"/>
        <c:noMultiLvlLbl val="0"/>
      </c:catAx>
      <c:valAx>
        <c:axId val="122977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976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23811</xdr:rowOff>
    </xdr:from>
    <xdr:to>
      <xdr:col>9</xdr:col>
      <xdr:colOff>57150</xdr:colOff>
      <xdr:row>28</xdr:row>
      <xdr:rowOff>47624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O7" sqref="O7"/>
    </sheetView>
  </sheetViews>
  <sheetFormatPr defaultRowHeight="15" x14ac:dyDescent="0.25"/>
  <cols>
    <col min="1" max="1" width="24.85546875" customWidth="1"/>
    <col min="2" max="7" width="9.7109375" customWidth="1"/>
  </cols>
  <sheetData>
    <row r="1" spans="1:9" ht="64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12</v>
      </c>
      <c r="F1" s="2" t="s">
        <v>4</v>
      </c>
      <c r="G1" s="2" t="s">
        <v>13</v>
      </c>
      <c r="H1" s="2" t="s">
        <v>11</v>
      </c>
      <c r="I1" s="2" t="s">
        <v>14</v>
      </c>
    </row>
    <row r="2" spans="1:9" ht="30.75" thickBot="1" x14ac:dyDescent="0.3">
      <c r="A2" s="3" t="s">
        <v>5</v>
      </c>
      <c r="B2" s="4">
        <v>42</v>
      </c>
      <c r="C2" s="4">
        <v>42</v>
      </c>
      <c r="D2" s="4">
        <v>21</v>
      </c>
      <c r="E2" s="5">
        <v>0.5</v>
      </c>
      <c r="F2" s="4">
        <f>D2+4</f>
        <v>25</v>
      </c>
      <c r="G2" s="5">
        <f>F2/C2</f>
        <v>0.59523809523809523</v>
      </c>
      <c r="H2" s="4">
        <f>F2+12</f>
        <v>37</v>
      </c>
      <c r="I2" s="5">
        <f>H2/C2</f>
        <v>0.88095238095238093</v>
      </c>
    </row>
    <row r="3" spans="1:9" ht="45.75" thickBot="1" x14ac:dyDescent="0.3">
      <c r="A3" s="6" t="s">
        <v>6</v>
      </c>
      <c r="B3" s="7">
        <v>20</v>
      </c>
      <c r="C3" s="7">
        <v>20</v>
      </c>
      <c r="D3" s="7">
        <v>4</v>
      </c>
      <c r="E3" s="8">
        <v>0.1</v>
      </c>
      <c r="F3" s="7">
        <f>D34+4</f>
        <v>4</v>
      </c>
      <c r="G3" s="8">
        <f t="shared" ref="G3:G7" si="0">F3/C3</f>
        <v>0.2</v>
      </c>
      <c r="H3" s="7">
        <f>F3+7</f>
        <v>11</v>
      </c>
      <c r="I3" s="8">
        <f t="shared" ref="I3:I7" si="1">H3/C3</f>
        <v>0.55000000000000004</v>
      </c>
    </row>
    <row r="4" spans="1:9" ht="45.75" thickBot="1" x14ac:dyDescent="0.3">
      <c r="A4" s="3" t="s">
        <v>7</v>
      </c>
      <c r="B4" s="4">
        <v>22</v>
      </c>
      <c r="C4" s="4">
        <v>22</v>
      </c>
      <c r="D4" s="4">
        <v>17</v>
      </c>
      <c r="E4" s="5">
        <v>0.77</v>
      </c>
      <c r="F4" s="4">
        <v>17</v>
      </c>
      <c r="G4" s="5">
        <f t="shared" si="0"/>
        <v>0.77272727272727271</v>
      </c>
      <c r="H4" s="4">
        <f>17+5</f>
        <v>22</v>
      </c>
      <c r="I4" s="5">
        <f t="shared" si="1"/>
        <v>1</v>
      </c>
    </row>
    <row r="5" spans="1:9" ht="60.75" thickBot="1" x14ac:dyDescent="0.3">
      <c r="A5" s="6" t="s">
        <v>8</v>
      </c>
      <c r="B5" s="7">
        <v>19</v>
      </c>
      <c r="C5" s="7">
        <v>19</v>
      </c>
      <c r="D5" s="7">
        <v>19</v>
      </c>
      <c r="E5" s="8">
        <v>0.89</v>
      </c>
      <c r="F5" s="7">
        <f>19+2</f>
        <v>21</v>
      </c>
      <c r="G5" s="8">
        <f t="shared" si="0"/>
        <v>1.1052631578947369</v>
      </c>
      <c r="H5" s="7">
        <f>F5+7</f>
        <v>28</v>
      </c>
      <c r="I5" s="8">
        <f t="shared" si="1"/>
        <v>1.4736842105263157</v>
      </c>
    </row>
    <row r="6" spans="1:9" ht="30.75" thickBot="1" x14ac:dyDescent="0.3">
      <c r="A6" s="3" t="s">
        <v>9</v>
      </c>
      <c r="B6" s="4">
        <v>3</v>
      </c>
      <c r="C6" s="4">
        <v>3</v>
      </c>
      <c r="D6" s="4">
        <v>0</v>
      </c>
      <c r="E6" s="5">
        <v>0</v>
      </c>
      <c r="F6" s="4">
        <v>0</v>
      </c>
      <c r="G6" s="5">
        <f t="shared" si="0"/>
        <v>0</v>
      </c>
      <c r="H6" s="4">
        <v>0</v>
      </c>
      <c r="I6" s="5">
        <f t="shared" si="1"/>
        <v>0</v>
      </c>
    </row>
    <row r="7" spans="1:9" ht="30.75" thickBot="1" x14ac:dyDescent="0.3">
      <c r="A7" s="6" t="s">
        <v>10</v>
      </c>
      <c r="B7" s="7">
        <v>42</v>
      </c>
      <c r="C7" s="7">
        <v>42</v>
      </c>
      <c r="D7" s="7">
        <v>19</v>
      </c>
      <c r="E7" s="8">
        <v>0.45</v>
      </c>
      <c r="F7" s="7">
        <f>D7+2</f>
        <v>21</v>
      </c>
      <c r="G7" s="8">
        <f t="shared" si="0"/>
        <v>0.5</v>
      </c>
      <c r="H7" s="7">
        <f>F7+12</f>
        <v>33</v>
      </c>
      <c r="I7" s="8">
        <f t="shared" si="1"/>
        <v>0.7857142857142857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Neuman</dc:creator>
  <cp:lastModifiedBy>Ondřej Neuman</cp:lastModifiedBy>
  <dcterms:created xsi:type="dcterms:W3CDTF">2012-07-17T09:14:27Z</dcterms:created>
  <dcterms:modified xsi:type="dcterms:W3CDTF">2012-07-17T09:32:35Z</dcterms:modified>
</cp:coreProperties>
</file>